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990c1ad3d5415923/1_Consulting/CAL FIRE Biz Devo/CAL FIRE Biz Devo Shared/Tribal/Tribal TA Package/TWR 2025/"/>
    </mc:Choice>
  </mc:AlternateContent>
  <xr:revisionPtr revIDLastSave="381" documentId="8_{287C7BC2-72A4-45D8-AF3F-7EBCD52FB0E2}" xr6:coauthVersionLast="47" xr6:coauthVersionMax="47" xr10:uidLastSave="{8B58C9F9-3577-4649-AE77-AD3AD923E56B}"/>
  <bookViews>
    <workbookView xWindow="-110" yWindow="-110" windowWidth="19420" windowHeight="10300" xr2:uid="{00000000-000D-0000-FFFF-FFFF00000000}"/>
  </bookViews>
  <sheets>
    <sheet name="Budget-to-Actua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D61" i="1"/>
  <c r="E61" i="1"/>
  <c r="H61" i="1"/>
  <c r="G60" i="1"/>
  <c r="F60" i="1" s="1"/>
  <c r="D55" i="1"/>
  <c r="E55" i="1"/>
  <c r="H55" i="1"/>
  <c r="G54" i="1"/>
  <c r="F54" i="1" s="1"/>
  <c r="D49" i="1"/>
  <c r="E49" i="1"/>
  <c r="H49" i="1"/>
  <c r="G48" i="1"/>
  <c r="F48" i="1" s="1"/>
  <c r="G41" i="1"/>
  <c r="F41" i="1" s="1"/>
  <c r="H42" i="1"/>
  <c r="E42" i="1"/>
  <c r="D42" i="1"/>
  <c r="G40" i="1"/>
  <c r="F40" i="1" s="1"/>
  <c r="D36" i="1"/>
  <c r="E36" i="1"/>
  <c r="H36" i="1"/>
  <c r="G35" i="1"/>
  <c r="F35" i="1" s="1"/>
  <c r="E29" i="1"/>
  <c r="D29" i="1"/>
  <c r="H29" i="1"/>
  <c r="G28" i="1"/>
  <c r="F28" i="1" s="1"/>
  <c r="D24" i="1"/>
  <c r="E24" i="1"/>
  <c r="H24" i="1"/>
  <c r="G23" i="1"/>
  <c r="F23" i="1" s="1"/>
  <c r="G20" i="1"/>
  <c r="F20" i="1" s="1"/>
  <c r="G21" i="1"/>
  <c r="F21" i="1" s="1"/>
  <c r="G22" i="1"/>
  <c r="F22" i="1" s="1"/>
  <c r="G27" i="1"/>
  <c r="F27" i="1" s="1"/>
  <c r="G32" i="1"/>
  <c r="G33" i="1"/>
  <c r="F33" i="1" s="1"/>
  <c r="G34" i="1"/>
  <c r="F34" i="1" s="1"/>
  <c r="G39" i="1"/>
  <c r="F39" i="1" s="1"/>
  <c r="F42" i="1" s="1"/>
  <c r="G45" i="1"/>
  <c r="G46" i="1"/>
  <c r="F46" i="1" s="1"/>
  <c r="G47" i="1"/>
  <c r="F47" i="1" s="1"/>
  <c r="G52" i="1"/>
  <c r="F52" i="1" s="1"/>
  <c r="G53" i="1"/>
  <c r="F53" i="1" s="1"/>
  <c r="G58" i="1"/>
  <c r="F58" i="1" s="1"/>
  <c r="G59" i="1"/>
  <c r="F59" i="1" s="1"/>
  <c r="H65" i="1"/>
  <c r="F61" i="1" l="1"/>
  <c r="F55" i="1"/>
  <c r="G61" i="1"/>
  <c r="G49" i="1"/>
  <c r="G55" i="1"/>
  <c r="F29" i="1"/>
  <c r="G42" i="1"/>
  <c r="G36" i="1"/>
  <c r="G29" i="1"/>
  <c r="F24" i="1"/>
  <c r="F45" i="1"/>
  <c r="F49" i="1" s="1"/>
  <c r="F32" i="1"/>
  <c r="F36" i="1" s="1"/>
  <c r="F64" i="1" l="1"/>
  <c r="G64" i="1" s="1"/>
  <c r="G65" i="1" s="1"/>
  <c r="G69" i="1" s="1"/>
</calcChain>
</file>

<file path=xl/sharedStrings.xml><?xml version="1.0" encoding="utf-8"?>
<sst xmlns="http://schemas.openxmlformats.org/spreadsheetml/2006/main" count="196" uniqueCount="76">
  <si>
    <t xml:space="preserve"> </t>
  </si>
  <si>
    <t>Budget Report</t>
  </si>
  <si>
    <t/>
  </si>
  <si>
    <t>Passthrough Agency:</t>
  </si>
  <si>
    <t>Report Date:</t>
  </si>
  <si>
    <t>Program:</t>
  </si>
  <si>
    <t>Tribal Wildfire Resilience</t>
  </si>
  <si>
    <t>Requested By:</t>
  </si>
  <si>
    <t>CAL FIRE Staff</t>
  </si>
  <si>
    <t>Project Name/Title:</t>
  </si>
  <si>
    <t>Example Budget</t>
  </si>
  <si>
    <t>Org Name:</t>
  </si>
  <si>
    <t>CAL FIRE</t>
  </si>
  <si>
    <t>Award/Contract Number:</t>
  </si>
  <si>
    <t>Stage:</t>
  </si>
  <si>
    <t>Application</t>
  </si>
  <si>
    <t>Budget Items</t>
  </si>
  <si>
    <t>What is the unit?</t>
  </si>
  <si>
    <t>How many?</t>
  </si>
  <si>
    <t>How much does each unit cost?</t>
  </si>
  <si>
    <t>Total Cost of the project</t>
  </si>
  <si>
    <t>How much would the grant pay for?</t>
  </si>
  <si>
    <t xml:space="preserve">What is the match from other funding sources? </t>
  </si>
  <si>
    <t>Category</t>
  </si>
  <si>
    <t>Title</t>
  </si>
  <si>
    <t>Description</t>
  </si>
  <si>
    <t>Units</t>
  </si>
  <si>
    <t>Unit Cost</t>
  </si>
  <si>
    <t>Extended Cost</t>
  </si>
  <si>
    <t>Direct Cost</t>
  </si>
  <si>
    <t>Cost Share</t>
  </si>
  <si>
    <t>Salaries &amp; Wages</t>
  </si>
  <si>
    <t>Project Manager</t>
  </si>
  <si>
    <t>Hours</t>
  </si>
  <si>
    <t>Crew Supervisor</t>
  </si>
  <si>
    <t>Fuels Crew</t>
  </si>
  <si>
    <t>Salaries &amp; Wages Total</t>
  </si>
  <si>
    <t>Employee Benefits</t>
  </si>
  <si>
    <t>Fringe Benefits</t>
  </si>
  <si>
    <t>30% of Salaries</t>
  </si>
  <si>
    <t>Employee Benefits Total</t>
  </si>
  <si>
    <t>Contractual</t>
  </si>
  <si>
    <t>Project Implementation Consultant</t>
  </si>
  <si>
    <t>Month</t>
  </si>
  <si>
    <t>Environmental Compliance</t>
  </si>
  <si>
    <t>Each</t>
  </si>
  <si>
    <t>Tree Specialist</t>
  </si>
  <si>
    <t>Contractual Total</t>
  </si>
  <si>
    <t>Travel &amp; Per Diem</t>
  </si>
  <si>
    <t>Mileage</t>
  </si>
  <si>
    <t>Miles (12,0000/year x 2 years)</t>
  </si>
  <si>
    <t>Per Diem (12 staff x 15 days x $65 / day)</t>
  </si>
  <si>
    <t>Travel &amp; Per Diem Total</t>
  </si>
  <si>
    <t>Supplies</t>
  </si>
  <si>
    <t>Safety Gear</t>
  </si>
  <si>
    <t>PPE, Goggles, Shrouds, Etc.</t>
  </si>
  <si>
    <t>Forestry Supplies</t>
  </si>
  <si>
    <t>Saws, Hoses, Clamps, Hand tools, Chainsaws</t>
  </si>
  <si>
    <t>Fuel</t>
  </si>
  <si>
    <t>Diesel, Gasoline (Gallons)</t>
  </si>
  <si>
    <t>Supplies Total</t>
  </si>
  <si>
    <t>Equipment</t>
  </si>
  <si>
    <t>Crew Truck - Used</t>
  </si>
  <si>
    <t>4x4 1 Ton Flatbed, Crew Transportation</t>
  </si>
  <si>
    <t>Trailer</t>
  </si>
  <si>
    <t>16' enclosed, Secure + Protect Tools</t>
  </si>
  <si>
    <t>Equipment Total</t>
  </si>
  <si>
    <t>Other Costs</t>
  </si>
  <si>
    <t>Office Rent</t>
  </si>
  <si>
    <t>Months</t>
  </si>
  <si>
    <t>Insurance</t>
  </si>
  <si>
    <t>Other Costs Total</t>
  </si>
  <si>
    <t>Indirect Cost</t>
  </si>
  <si>
    <t>Direct Excluding Equipment</t>
  </si>
  <si>
    <t>Indirect Cost Total</t>
  </si>
  <si>
    <t>Grant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</si>
</sst>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.00"/>
  </numFmts>
  <fonts count="11" x14ac:knownFonts="1">
    <font>
      <sz val="11"/>
      <color indexed="8"/>
      <name val="Aptos Narrow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color rgb="FF0000FF"/>
      <name val="Arial"/>
      <family val="2"/>
    </font>
    <font>
      <sz val="11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B4C6E7"/>
      </patternFill>
    </fill>
    <fill>
      <patternFill patternType="solid">
        <fgColor rgb="FFFFF2CC"/>
      </patternFill>
    </fill>
  </fills>
  <borders count="7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3" borderId="2" xfId="0" applyFont="1" applyFill="1" applyBorder="1" applyAlignment="1">
      <alignment vertical="top" wrapText="1"/>
    </xf>
    <xf numFmtId="164" fontId="3" fillId="0" borderId="0" xfId="0" applyNumberFormat="1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8" fontId="8" fillId="0" borderId="3" xfId="0" applyNumberFormat="1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8" fontId="7" fillId="0" borderId="4" xfId="0" applyNumberFormat="1" applyFont="1" applyBorder="1" applyAlignment="1">
      <alignment vertical="top" wrapText="1"/>
    </xf>
    <xf numFmtId="9" fontId="8" fillId="0" borderId="3" xfId="0" applyNumberFormat="1" applyFont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165" fontId="8" fillId="0" borderId="3" xfId="1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7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7" fillId="4" borderId="5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8" fontId="7" fillId="4" borderId="5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5EBBE52F-88C3-4CC3-8DF5-2360DD56E94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showGridLines="0" tabSelected="1" topLeftCell="A4" workbookViewId="0">
      <selection activeCell="A23" sqref="A23"/>
    </sheetView>
  </sheetViews>
  <sheetFormatPr defaultRowHeight="14.5" x14ac:dyDescent="0.35"/>
  <cols>
    <col min="1" max="1" width="20" customWidth="1"/>
    <col min="2" max="2" width="14.7265625" bestFit="1" customWidth="1"/>
    <col min="3" max="3" width="20" customWidth="1"/>
    <col min="4" max="5" width="15" customWidth="1"/>
    <col min="6" max="6" width="17.54296875" customWidth="1"/>
    <col min="7" max="7" width="18" customWidth="1"/>
    <col min="8" max="8" width="22" customWidth="1"/>
    <col min="9" max="11" width="15" customWidth="1"/>
  </cols>
  <sheetData>
    <row r="1" spans="1:9" x14ac:dyDescent="0.35">
      <c r="A1" t="s">
        <v>0</v>
      </c>
    </row>
    <row r="2" spans="1:9" x14ac:dyDescent="0.35">
      <c r="A2" t="s">
        <v>0</v>
      </c>
    </row>
    <row r="3" spans="1:9" x14ac:dyDescent="0.35">
      <c r="A3" t="s">
        <v>0</v>
      </c>
    </row>
    <row r="4" spans="1:9" x14ac:dyDescent="0.35">
      <c r="A4" t="s">
        <v>0</v>
      </c>
    </row>
    <row r="5" spans="1:9" x14ac:dyDescent="0.35">
      <c r="A5" t="s">
        <v>0</v>
      </c>
    </row>
    <row r="6" spans="1:9" x14ac:dyDescent="0.35">
      <c r="A6" t="s">
        <v>0</v>
      </c>
    </row>
    <row r="7" spans="1:9" ht="18" x14ac:dyDescent="0.4">
      <c r="A7" s="29" t="s">
        <v>1</v>
      </c>
      <c r="B7" s="30" t="s">
        <v>2</v>
      </c>
      <c r="C7" s="30" t="s">
        <v>2</v>
      </c>
      <c r="D7" s="30" t="s">
        <v>2</v>
      </c>
      <c r="E7" s="30" t="s">
        <v>2</v>
      </c>
      <c r="F7" s="30" t="s">
        <v>2</v>
      </c>
      <c r="G7" s="30" t="s">
        <v>2</v>
      </c>
      <c r="H7" s="30" t="s">
        <v>2</v>
      </c>
      <c r="I7" s="30" t="s">
        <v>2</v>
      </c>
    </row>
    <row r="9" spans="1:9" ht="15" customHeight="1" x14ac:dyDescent="0.35">
      <c r="A9" s="1" t="s">
        <v>3</v>
      </c>
      <c r="B9" s="33"/>
      <c r="C9" s="33"/>
      <c r="D9" s="33"/>
      <c r="E9" s="33"/>
      <c r="F9" s="33"/>
      <c r="G9" s="1" t="s">
        <v>4</v>
      </c>
      <c r="H9" s="18">
        <v>45684</v>
      </c>
      <c r="I9" s="5"/>
    </row>
    <row r="10" spans="1:9" ht="15" customHeight="1" x14ac:dyDescent="0.35">
      <c r="A10" s="1" t="s">
        <v>5</v>
      </c>
      <c r="B10" s="31" t="s">
        <v>6</v>
      </c>
      <c r="C10" s="31"/>
      <c r="D10" s="31"/>
      <c r="E10" s="31"/>
      <c r="F10" s="31"/>
      <c r="G10" s="1" t="s">
        <v>7</v>
      </c>
      <c r="H10" t="s">
        <v>8</v>
      </c>
      <c r="I10" s="5"/>
    </row>
    <row r="11" spans="1:9" ht="15" customHeight="1" x14ac:dyDescent="0.35">
      <c r="A11" s="1" t="s">
        <v>9</v>
      </c>
      <c r="B11" s="31" t="s">
        <v>10</v>
      </c>
      <c r="C11" s="30"/>
      <c r="D11" s="30"/>
      <c r="E11" s="30"/>
      <c r="F11" s="30"/>
      <c r="G11" s="30"/>
      <c r="H11" s="30"/>
      <c r="I11" s="2"/>
    </row>
    <row r="12" spans="1:9" x14ac:dyDescent="0.35">
      <c r="A12" s="1" t="s">
        <v>11</v>
      </c>
      <c r="B12" s="24" t="s">
        <v>12</v>
      </c>
    </row>
    <row r="13" spans="1:9" x14ac:dyDescent="0.35">
      <c r="A13" s="1" t="s">
        <v>13</v>
      </c>
      <c r="B13" s="24"/>
    </row>
    <row r="14" spans="1:9" x14ac:dyDescent="0.35">
      <c r="A14" s="1" t="s">
        <v>14</v>
      </c>
      <c r="B14" s="24" t="s">
        <v>15</v>
      </c>
    </row>
    <row r="15" spans="1:9" ht="15" customHeight="1" x14ac:dyDescent="0.35">
      <c r="A15" s="30" t="s">
        <v>2</v>
      </c>
      <c r="B15" s="30" t="s">
        <v>2</v>
      </c>
      <c r="C15" s="30" t="s">
        <v>2</v>
      </c>
      <c r="D15" s="30" t="s">
        <v>2</v>
      </c>
      <c r="E15" s="30" t="s">
        <v>2</v>
      </c>
      <c r="F15" s="30" t="s">
        <v>2</v>
      </c>
      <c r="G15" s="32" t="s">
        <v>2</v>
      </c>
    </row>
    <row r="17" spans="1:8" s="20" customFormat="1" ht="29.5" x14ac:dyDescent="0.4">
      <c r="A17" s="19" t="s">
        <v>16</v>
      </c>
      <c r="C17" s="21" t="s">
        <v>17</v>
      </c>
      <c r="D17" s="21" t="s">
        <v>18</v>
      </c>
      <c r="E17" s="21" t="s">
        <v>19</v>
      </c>
      <c r="F17" s="21" t="s">
        <v>20</v>
      </c>
      <c r="G17" s="21" t="s">
        <v>21</v>
      </c>
      <c r="H17" s="21" t="s">
        <v>22</v>
      </c>
    </row>
    <row r="18" spans="1:8" ht="18" customHeight="1" x14ac:dyDescent="0.35">
      <c r="A18" s="3" t="s">
        <v>23</v>
      </c>
      <c r="B18" s="3" t="s">
        <v>24</v>
      </c>
      <c r="C18" s="3" t="s">
        <v>25</v>
      </c>
      <c r="D18" s="6" t="s">
        <v>26</v>
      </c>
      <c r="E18" s="6" t="s">
        <v>27</v>
      </c>
      <c r="F18" s="6" t="s">
        <v>28</v>
      </c>
      <c r="G18" s="6" t="s">
        <v>29</v>
      </c>
      <c r="H18" s="6" t="s">
        <v>30</v>
      </c>
    </row>
    <row r="19" spans="1:8" x14ac:dyDescent="0.35">
      <c r="A19" s="13" t="s">
        <v>31</v>
      </c>
      <c r="B19" s="4" t="s">
        <v>2</v>
      </c>
      <c r="C19" s="4" t="s">
        <v>2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</row>
    <row r="20" spans="1:8" x14ac:dyDescent="0.35">
      <c r="A20" s="7" t="s">
        <v>2</v>
      </c>
      <c r="B20" s="7" t="s">
        <v>32</v>
      </c>
      <c r="C20" s="7" t="s">
        <v>33</v>
      </c>
      <c r="D20" s="8">
        <v>1500</v>
      </c>
      <c r="E20" s="9">
        <v>85</v>
      </c>
      <c r="F20" s="9">
        <f>G20+H20</f>
        <v>127500</v>
      </c>
      <c r="G20" s="9">
        <f>D20*E20</f>
        <v>127500</v>
      </c>
      <c r="H20" s="9">
        <v>0</v>
      </c>
    </row>
    <row r="21" spans="1:8" x14ac:dyDescent="0.35">
      <c r="A21" s="7" t="s">
        <v>2</v>
      </c>
      <c r="B21" s="7" t="s">
        <v>34</v>
      </c>
      <c r="C21" s="7" t="s">
        <v>33</v>
      </c>
      <c r="D21" s="8">
        <v>5400</v>
      </c>
      <c r="E21" s="9">
        <v>32</v>
      </c>
      <c r="F21" s="9">
        <f>G21+H21</f>
        <v>172800</v>
      </c>
      <c r="G21" s="9">
        <f t="shared" ref="G21" si="0">D21*E21</f>
        <v>172800</v>
      </c>
      <c r="H21" s="9">
        <v>0</v>
      </c>
    </row>
    <row r="22" spans="1:8" x14ac:dyDescent="0.35">
      <c r="A22" s="7" t="s">
        <v>2</v>
      </c>
      <c r="B22" s="7" t="s">
        <v>35</v>
      </c>
      <c r="C22" s="7" t="s">
        <v>33</v>
      </c>
      <c r="D22" s="8">
        <v>5400</v>
      </c>
      <c r="E22" s="9">
        <v>22</v>
      </c>
      <c r="F22" s="9">
        <f>G22+H22</f>
        <v>118800</v>
      </c>
      <c r="G22" s="9">
        <f>D22*E22</f>
        <v>118800</v>
      </c>
      <c r="H22" s="9">
        <v>0</v>
      </c>
    </row>
    <row r="23" spans="1:8" ht="15" thickBot="1" x14ac:dyDescent="0.4">
      <c r="A23" s="7"/>
      <c r="B23" s="7"/>
      <c r="C23" s="7"/>
      <c r="D23" s="8"/>
      <c r="E23" s="9"/>
      <c r="F23" s="9">
        <f>G23+H23</f>
        <v>0</v>
      </c>
      <c r="G23" s="9">
        <f>D23*E23</f>
        <v>0</v>
      </c>
      <c r="H23" s="9">
        <v>0</v>
      </c>
    </row>
    <row r="24" spans="1:8" ht="27" thickTop="1" thickBot="1" x14ac:dyDescent="0.4">
      <c r="A24" s="14" t="s">
        <v>36</v>
      </c>
      <c r="B24" s="15" t="s">
        <v>2</v>
      </c>
      <c r="C24" s="15" t="s">
        <v>2</v>
      </c>
      <c r="D24" s="10">
        <f>SUM(D20:D23)</f>
        <v>12300</v>
      </c>
      <c r="E24" s="11">
        <f>SUM(E20:E23)</f>
        <v>139</v>
      </c>
      <c r="F24" s="11">
        <f>SUM(F20:F23)</f>
        <v>419100</v>
      </c>
      <c r="G24" s="11">
        <f>SUM(G20:G23)</f>
        <v>419100</v>
      </c>
      <c r="H24" s="11">
        <f>SUM(H20:H23)</f>
        <v>0</v>
      </c>
    </row>
    <row r="25" spans="1:8" ht="15" thickTop="1" x14ac:dyDescent="0.35"/>
    <row r="26" spans="1:8" x14ac:dyDescent="0.35">
      <c r="A26" s="13" t="s">
        <v>37</v>
      </c>
      <c r="B26" s="4" t="s">
        <v>2</v>
      </c>
      <c r="C26" s="4" t="s">
        <v>2</v>
      </c>
      <c r="D26" s="4" t="s">
        <v>2</v>
      </c>
      <c r="E26" s="4" t="s">
        <v>2</v>
      </c>
      <c r="F26" s="4" t="s">
        <v>2</v>
      </c>
      <c r="G26" s="4" t="s">
        <v>2</v>
      </c>
      <c r="H26" s="4" t="s">
        <v>2</v>
      </c>
    </row>
    <row r="27" spans="1:8" x14ac:dyDescent="0.35">
      <c r="A27" s="7" t="s">
        <v>2</v>
      </c>
      <c r="B27" s="7" t="s">
        <v>38</v>
      </c>
      <c r="C27" s="7" t="s">
        <v>39</v>
      </c>
      <c r="D27" s="8">
        <v>1</v>
      </c>
      <c r="E27" s="9">
        <v>125730</v>
      </c>
      <c r="F27" s="9">
        <f>G27+H27</f>
        <v>125730</v>
      </c>
      <c r="G27" s="9">
        <f>D27*E27</f>
        <v>125730</v>
      </c>
      <c r="H27" s="9">
        <v>0</v>
      </c>
    </row>
    <row r="28" spans="1:8" ht="15" thickBot="1" x14ac:dyDescent="0.4">
      <c r="A28" s="7" t="s">
        <v>2</v>
      </c>
      <c r="B28" s="7"/>
      <c r="C28" s="7"/>
      <c r="D28" s="8"/>
      <c r="E28" s="9"/>
      <c r="F28" s="9">
        <f>G28+H28</f>
        <v>0</v>
      </c>
      <c r="G28" s="9">
        <f>D28*E28</f>
        <v>0</v>
      </c>
      <c r="H28" s="9">
        <v>0</v>
      </c>
    </row>
    <row r="29" spans="1:8" ht="27" thickTop="1" thickBot="1" x14ac:dyDescent="0.4">
      <c r="A29" s="14" t="s">
        <v>40</v>
      </c>
      <c r="B29" s="15" t="s">
        <v>2</v>
      </c>
      <c r="C29" s="15" t="s">
        <v>2</v>
      </c>
      <c r="D29" s="10">
        <f>SUM(D27:D28)</f>
        <v>1</v>
      </c>
      <c r="E29" s="11">
        <f>SUM(E27:E28)</f>
        <v>125730</v>
      </c>
      <c r="F29" s="11">
        <f>SUM(F27:F28)</f>
        <v>125730</v>
      </c>
      <c r="G29" s="11">
        <f>SUM(G27:G28)</f>
        <v>125730</v>
      </c>
      <c r="H29" s="11">
        <f>SUM(H27:H28)</f>
        <v>0</v>
      </c>
    </row>
    <row r="30" spans="1:8" ht="15" thickTop="1" x14ac:dyDescent="0.35"/>
    <row r="31" spans="1:8" x14ac:dyDescent="0.35">
      <c r="A31" s="13" t="s">
        <v>41</v>
      </c>
      <c r="B31" s="4" t="s">
        <v>2</v>
      </c>
      <c r="C31" s="4" t="s">
        <v>2</v>
      </c>
      <c r="D31" s="4" t="s">
        <v>2</v>
      </c>
      <c r="E31" s="4" t="s">
        <v>2</v>
      </c>
      <c r="F31" s="4" t="s">
        <v>2</v>
      </c>
      <c r="G31" s="4" t="s">
        <v>2</v>
      </c>
      <c r="H31" s="4" t="s">
        <v>2</v>
      </c>
    </row>
    <row r="32" spans="1:8" ht="37.5" x14ac:dyDescent="0.35">
      <c r="A32" s="7" t="s">
        <v>2</v>
      </c>
      <c r="B32" s="7" t="s">
        <v>42</v>
      </c>
      <c r="C32" s="7" t="s">
        <v>43</v>
      </c>
      <c r="D32" s="8">
        <v>36</v>
      </c>
      <c r="E32" s="9">
        <v>3000</v>
      </c>
      <c r="F32" s="9">
        <f>G32+H32</f>
        <v>108000</v>
      </c>
      <c r="G32" s="9">
        <f>D32*E32</f>
        <v>108000</v>
      </c>
      <c r="H32" s="9">
        <v>0</v>
      </c>
    </row>
    <row r="33" spans="1:8" ht="25" x14ac:dyDescent="0.35">
      <c r="A33" s="7"/>
      <c r="B33" s="7" t="s">
        <v>44</v>
      </c>
      <c r="C33" s="7" t="s">
        <v>45</v>
      </c>
      <c r="D33" s="8">
        <v>1</v>
      </c>
      <c r="E33" s="9">
        <v>5000</v>
      </c>
      <c r="F33" s="9">
        <f>G33+H33</f>
        <v>5000</v>
      </c>
      <c r="G33" s="9">
        <f>D33*E33</f>
        <v>5000</v>
      </c>
      <c r="H33" s="9">
        <v>0</v>
      </c>
    </row>
    <row r="34" spans="1:8" x14ac:dyDescent="0.35">
      <c r="A34" s="7" t="s">
        <v>2</v>
      </c>
      <c r="B34" s="7" t="s">
        <v>46</v>
      </c>
      <c r="C34" s="7" t="s">
        <v>33</v>
      </c>
      <c r="D34" s="8">
        <v>400</v>
      </c>
      <c r="E34" s="9">
        <v>85</v>
      </c>
      <c r="F34" s="9">
        <f>G34+H34</f>
        <v>34000</v>
      </c>
      <c r="G34" s="9">
        <f>D34*E34</f>
        <v>34000</v>
      </c>
      <c r="H34" s="9">
        <v>0</v>
      </c>
    </row>
    <row r="35" spans="1:8" ht="15" thickBot="1" x14ac:dyDescent="0.4">
      <c r="A35" s="17"/>
      <c r="B35" s="17"/>
      <c r="C35" s="17"/>
      <c r="D35" s="8"/>
      <c r="E35" s="9"/>
      <c r="F35" s="9">
        <f>G35+H35</f>
        <v>0</v>
      </c>
      <c r="G35" s="9">
        <f>D35*E35</f>
        <v>0</v>
      </c>
      <c r="H35" s="9">
        <v>0</v>
      </c>
    </row>
    <row r="36" spans="1:8" ht="15.5" thickTop="1" thickBot="1" x14ac:dyDescent="0.4">
      <c r="A36" s="14" t="s">
        <v>47</v>
      </c>
      <c r="B36" s="15" t="s">
        <v>2</v>
      </c>
      <c r="C36" s="15" t="s">
        <v>2</v>
      </c>
      <c r="D36" s="10">
        <f>SUM(D32:D35)</f>
        <v>437</v>
      </c>
      <c r="E36" s="11">
        <f>SUM(E32:E35)</f>
        <v>8085</v>
      </c>
      <c r="F36" s="11">
        <f>SUM(F32:F35)</f>
        <v>147000</v>
      </c>
      <c r="G36" s="11">
        <f>SUM(G32:G35)</f>
        <v>147000</v>
      </c>
      <c r="H36" s="11">
        <f>SUM(H32:H35)</f>
        <v>0</v>
      </c>
    </row>
    <row r="37" spans="1:8" ht="15" thickTop="1" x14ac:dyDescent="0.35"/>
    <row r="38" spans="1:8" x14ac:dyDescent="0.35">
      <c r="A38" s="13" t="s">
        <v>48</v>
      </c>
      <c r="B38" s="4" t="s">
        <v>2</v>
      </c>
      <c r="C38" s="4" t="s">
        <v>2</v>
      </c>
      <c r="D38" s="4" t="s">
        <v>2</v>
      </c>
      <c r="E38" s="4" t="s">
        <v>2</v>
      </c>
      <c r="F38" s="4" t="s">
        <v>2</v>
      </c>
      <c r="G38" s="4" t="s">
        <v>2</v>
      </c>
      <c r="H38" s="4" t="s">
        <v>2</v>
      </c>
    </row>
    <row r="39" spans="1:8" ht="25" x14ac:dyDescent="0.35">
      <c r="A39" s="7" t="s">
        <v>2</v>
      </c>
      <c r="B39" s="7" t="s">
        <v>49</v>
      </c>
      <c r="C39" s="7" t="s">
        <v>50</v>
      </c>
      <c r="D39" s="8">
        <v>24000</v>
      </c>
      <c r="E39" s="9">
        <v>0.67</v>
      </c>
      <c r="F39" s="9">
        <f>G39+H39</f>
        <v>16080.000000000002</v>
      </c>
      <c r="G39" s="9">
        <f>D39*E39</f>
        <v>16080.000000000002</v>
      </c>
      <c r="H39" s="9"/>
    </row>
    <row r="40" spans="1:8" ht="37.5" x14ac:dyDescent="0.35">
      <c r="A40" s="7" t="s">
        <v>2</v>
      </c>
      <c r="B40" s="7" t="s">
        <v>51</v>
      </c>
      <c r="C40" s="7" t="s">
        <v>45</v>
      </c>
      <c r="D40" s="8">
        <v>180</v>
      </c>
      <c r="E40" s="9">
        <v>65</v>
      </c>
      <c r="F40" s="9">
        <f>G40+H40</f>
        <v>11700</v>
      </c>
      <c r="G40" s="9">
        <f>D40*E40</f>
        <v>11700</v>
      </c>
      <c r="H40" s="9"/>
    </row>
    <row r="41" spans="1:8" ht="15" thickBot="1" x14ac:dyDescent="0.4">
      <c r="A41" s="7" t="s">
        <v>2</v>
      </c>
      <c r="B41" s="7"/>
      <c r="C41" s="7"/>
      <c r="D41" s="8"/>
      <c r="E41" s="9"/>
      <c r="F41" s="9">
        <f>G41+H41</f>
        <v>0</v>
      </c>
      <c r="G41" s="9">
        <f>D41*E41</f>
        <v>0</v>
      </c>
      <c r="H41" s="9"/>
    </row>
    <row r="42" spans="1:8" ht="27" thickTop="1" thickBot="1" x14ac:dyDescent="0.4">
      <c r="A42" s="14" t="s">
        <v>52</v>
      </c>
      <c r="B42" s="15" t="s">
        <v>2</v>
      </c>
      <c r="C42" s="15" t="s">
        <v>2</v>
      </c>
      <c r="D42" s="10">
        <f>SUM(D39:D41)</f>
        <v>24180</v>
      </c>
      <c r="E42" s="11">
        <f>SUM(E39:E41)</f>
        <v>65.67</v>
      </c>
      <c r="F42" s="11">
        <f>SUM(F39:F41)</f>
        <v>27780</v>
      </c>
      <c r="G42" s="11">
        <f>SUM(G39:G41)</f>
        <v>27780</v>
      </c>
      <c r="H42" s="11">
        <f>SUM(H39:H41)</f>
        <v>0</v>
      </c>
    </row>
    <row r="43" spans="1:8" ht="15" thickTop="1" x14ac:dyDescent="0.35"/>
    <row r="44" spans="1:8" x14ac:dyDescent="0.35">
      <c r="A44" s="13" t="s">
        <v>53</v>
      </c>
      <c r="B44" s="4" t="s">
        <v>2</v>
      </c>
      <c r="C44" s="4" t="s">
        <v>2</v>
      </c>
      <c r="D44" s="4" t="s">
        <v>2</v>
      </c>
      <c r="E44" s="4" t="s">
        <v>2</v>
      </c>
      <c r="F44" s="4" t="s">
        <v>2</v>
      </c>
      <c r="G44" s="4" t="s">
        <v>2</v>
      </c>
      <c r="H44" s="4" t="s">
        <v>2</v>
      </c>
    </row>
    <row r="45" spans="1:8" ht="25" x14ac:dyDescent="0.35">
      <c r="A45" s="7" t="s">
        <v>2</v>
      </c>
      <c r="B45" s="7" t="s">
        <v>54</v>
      </c>
      <c r="C45" s="7" t="s">
        <v>55</v>
      </c>
      <c r="D45" s="8">
        <v>12</v>
      </c>
      <c r="E45" s="9">
        <v>3000</v>
      </c>
      <c r="F45" s="9">
        <f>G45+H45</f>
        <v>36000</v>
      </c>
      <c r="G45" s="9">
        <f>D45*E45</f>
        <v>36000</v>
      </c>
      <c r="H45" s="9">
        <v>0</v>
      </c>
    </row>
    <row r="46" spans="1:8" ht="25" x14ac:dyDescent="0.35">
      <c r="A46" s="7" t="s">
        <v>2</v>
      </c>
      <c r="B46" s="7" t="s">
        <v>56</v>
      </c>
      <c r="C46" s="7" t="s">
        <v>57</v>
      </c>
      <c r="D46" s="8">
        <v>1</v>
      </c>
      <c r="E46" s="9">
        <v>45000</v>
      </c>
      <c r="F46" s="9">
        <f>G46+H46</f>
        <v>45000</v>
      </c>
      <c r="G46" s="9">
        <f t="shared" ref="G46" si="1">D46*E46</f>
        <v>45000</v>
      </c>
      <c r="H46" s="9">
        <v>0</v>
      </c>
    </row>
    <row r="47" spans="1:8" ht="25" x14ac:dyDescent="0.35">
      <c r="A47" s="7" t="s">
        <v>2</v>
      </c>
      <c r="B47" s="7" t="s">
        <v>58</v>
      </c>
      <c r="C47" s="7" t="s">
        <v>59</v>
      </c>
      <c r="D47" s="8">
        <v>1500</v>
      </c>
      <c r="E47" s="9">
        <v>7</v>
      </c>
      <c r="F47" s="9">
        <f>G47+H47</f>
        <v>10500</v>
      </c>
      <c r="G47" s="9">
        <f>D47*E47</f>
        <v>10500</v>
      </c>
      <c r="H47" s="9">
        <v>0</v>
      </c>
    </row>
    <row r="48" spans="1:8" ht="15" thickBot="1" x14ac:dyDescent="0.4">
      <c r="A48" s="7" t="s">
        <v>2</v>
      </c>
      <c r="B48" s="7"/>
      <c r="C48" s="7"/>
      <c r="D48" s="8"/>
      <c r="E48" s="9"/>
      <c r="F48" s="9">
        <f>G48+H48</f>
        <v>0</v>
      </c>
      <c r="G48" s="9">
        <f>D48*E48</f>
        <v>0</v>
      </c>
      <c r="H48" s="9">
        <v>0</v>
      </c>
    </row>
    <row r="49" spans="1:8" ht="15.5" thickTop="1" thickBot="1" x14ac:dyDescent="0.4">
      <c r="A49" s="14" t="s">
        <v>60</v>
      </c>
      <c r="B49" s="15" t="s">
        <v>2</v>
      </c>
      <c r="C49" s="15" t="s">
        <v>2</v>
      </c>
      <c r="D49" s="10">
        <f>SUM(D45:D48)</f>
        <v>1513</v>
      </c>
      <c r="E49" s="11">
        <f>SUM(E45:E48)</f>
        <v>48007</v>
      </c>
      <c r="F49" s="11">
        <f>SUM(F45:F48)</f>
        <v>91500</v>
      </c>
      <c r="G49" s="11">
        <f>SUM(G45:G48)</f>
        <v>91500</v>
      </c>
      <c r="H49" s="11">
        <f>SUM(H45:H48)</f>
        <v>0</v>
      </c>
    </row>
    <row r="50" spans="1:8" ht="15" thickTop="1" x14ac:dyDescent="0.35"/>
    <row r="51" spans="1:8" x14ac:dyDescent="0.35">
      <c r="A51" s="13" t="s">
        <v>61</v>
      </c>
      <c r="B51" s="4" t="s">
        <v>2</v>
      </c>
      <c r="C51" s="4" t="s">
        <v>2</v>
      </c>
      <c r="D51" s="4" t="s">
        <v>2</v>
      </c>
      <c r="E51" s="4" t="s">
        <v>2</v>
      </c>
      <c r="F51" s="4" t="s">
        <v>2</v>
      </c>
      <c r="G51" s="4" t="s">
        <v>2</v>
      </c>
      <c r="H51" s="4" t="s">
        <v>2</v>
      </c>
    </row>
    <row r="52" spans="1:8" ht="25" x14ac:dyDescent="0.35">
      <c r="A52" s="7" t="s">
        <v>2</v>
      </c>
      <c r="B52" s="7" t="s">
        <v>62</v>
      </c>
      <c r="C52" s="7" t="s">
        <v>63</v>
      </c>
      <c r="D52" s="8">
        <v>1</v>
      </c>
      <c r="E52" s="9">
        <v>55000</v>
      </c>
      <c r="F52" s="9">
        <f>G52+H52</f>
        <v>55000</v>
      </c>
      <c r="G52" s="9">
        <f>D52*E52</f>
        <v>55000</v>
      </c>
      <c r="H52" s="9">
        <v>0</v>
      </c>
    </row>
    <row r="53" spans="1:8" ht="25" x14ac:dyDescent="0.35">
      <c r="A53" s="7" t="s">
        <v>2</v>
      </c>
      <c r="B53" s="7" t="s">
        <v>64</v>
      </c>
      <c r="C53" s="7" t="s">
        <v>65</v>
      </c>
      <c r="D53" s="8">
        <v>1</v>
      </c>
      <c r="E53" s="9">
        <v>12000</v>
      </c>
      <c r="F53" s="9">
        <f>G53+H53</f>
        <v>12000</v>
      </c>
      <c r="G53" s="9">
        <f t="shared" ref="G53" si="2">D53*E53</f>
        <v>12000</v>
      </c>
      <c r="H53" s="9">
        <v>0</v>
      </c>
    </row>
    <row r="54" spans="1:8" ht="15" thickBot="1" x14ac:dyDescent="0.4">
      <c r="A54" s="7" t="s">
        <v>2</v>
      </c>
      <c r="B54" s="7"/>
      <c r="C54" s="7"/>
      <c r="D54" s="8"/>
      <c r="E54" s="9"/>
      <c r="F54" s="9">
        <f>G54+H54</f>
        <v>0</v>
      </c>
      <c r="G54" s="9">
        <f t="shared" ref="G54" si="3">D54*E54</f>
        <v>0</v>
      </c>
      <c r="H54" s="9">
        <v>0</v>
      </c>
    </row>
    <row r="55" spans="1:8" ht="15.5" thickTop="1" thickBot="1" x14ac:dyDescent="0.4">
      <c r="A55" s="22" t="s">
        <v>66</v>
      </c>
      <c r="B55" s="23" t="s">
        <v>2</v>
      </c>
      <c r="C55" s="15" t="s">
        <v>2</v>
      </c>
      <c r="D55" s="10">
        <f>SUM(D52:D54)</f>
        <v>2</v>
      </c>
      <c r="E55" s="11">
        <f>SUM(E52:E54)</f>
        <v>67000</v>
      </c>
      <c r="F55" s="11">
        <f>SUM(F52:F54)</f>
        <v>67000</v>
      </c>
      <c r="G55" s="11">
        <f>SUM(G52:G54)</f>
        <v>67000</v>
      </c>
      <c r="H55" s="11">
        <f>SUM(H52:H54)</f>
        <v>0</v>
      </c>
    </row>
    <row r="56" spans="1:8" ht="15" thickTop="1" x14ac:dyDescent="0.35"/>
    <row r="57" spans="1:8" x14ac:dyDescent="0.35">
      <c r="A57" s="13" t="s">
        <v>67</v>
      </c>
      <c r="B57" s="4" t="s">
        <v>2</v>
      </c>
      <c r="C57" s="4" t="s">
        <v>2</v>
      </c>
      <c r="D57" s="4" t="s">
        <v>2</v>
      </c>
      <c r="E57" s="4" t="s">
        <v>2</v>
      </c>
      <c r="F57" s="4" t="s">
        <v>2</v>
      </c>
      <c r="G57" s="4" t="s">
        <v>2</v>
      </c>
      <c r="H57" s="4" t="s">
        <v>2</v>
      </c>
    </row>
    <row r="58" spans="1:8" x14ac:dyDescent="0.35">
      <c r="A58" s="7" t="s">
        <v>2</v>
      </c>
      <c r="B58" s="7" t="s">
        <v>68</v>
      </c>
      <c r="C58" s="7" t="s">
        <v>69</v>
      </c>
      <c r="D58" s="8">
        <v>24</v>
      </c>
      <c r="E58" s="9">
        <v>1200</v>
      </c>
      <c r="F58" s="9">
        <f>G58+H58</f>
        <v>28800</v>
      </c>
      <c r="G58" s="9">
        <f>D58*E58</f>
        <v>28800</v>
      </c>
      <c r="H58" s="9">
        <v>0</v>
      </c>
    </row>
    <row r="59" spans="1:8" x14ac:dyDescent="0.35">
      <c r="A59" s="7" t="s">
        <v>2</v>
      </c>
      <c r="B59" s="7" t="s">
        <v>70</v>
      </c>
      <c r="C59" s="7" t="s">
        <v>69</v>
      </c>
      <c r="D59" s="8">
        <v>24</v>
      </c>
      <c r="E59" s="9">
        <v>600</v>
      </c>
      <c r="F59" s="9">
        <f>G59+H59</f>
        <v>14400</v>
      </c>
      <c r="G59" s="9">
        <f t="shared" ref="G59" si="4">D59*E59</f>
        <v>14400</v>
      </c>
      <c r="H59" s="9">
        <v>0</v>
      </c>
    </row>
    <row r="60" spans="1:8" ht="15" thickBot="1" x14ac:dyDescent="0.4">
      <c r="A60" s="7" t="s">
        <v>2</v>
      </c>
      <c r="B60" s="7"/>
      <c r="C60" s="7"/>
      <c r="D60" s="8"/>
      <c r="E60" s="9"/>
      <c r="F60" s="9">
        <f>G60+H60</f>
        <v>0</v>
      </c>
      <c r="G60" s="9">
        <f t="shared" ref="G60" si="5">D60*E60</f>
        <v>0</v>
      </c>
      <c r="H60" s="9">
        <v>0</v>
      </c>
    </row>
    <row r="61" spans="1:8" ht="15.5" thickTop="1" thickBot="1" x14ac:dyDescent="0.4">
      <c r="A61" s="22" t="s">
        <v>71</v>
      </c>
      <c r="B61" s="23" t="s">
        <v>2</v>
      </c>
      <c r="C61" s="15" t="s">
        <v>2</v>
      </c>
      <c r="D61" s="10">
        <f>SUM(D58:D60)</f>
        <v>48</v>
      </c>
      <c r="E61" s="11">
        <f>SUM(E58:E60)</f>
        <v>1800</v>
      </c>
      <c r="F61" s="11">
        <f>SUM(F58:F60)</f>
        <v>43200</v>
      </c>
      <c r="G61" s="11">
        <f>SUM(G58:G60)</f>
        <v>43200</v>
      </c>
      <c r="H61" s="11">
        <f>SUM(H58:H60)</f>
        <v>0</v>
      </c>
    </row>
    <row r="62" spans="1:8" ht="15" thickTop="1" x14ac:dyDescent="0.35"/>
    <row r="63" spans="1:8" x14ac:dyDescent="0.35">
      <c r="A63" s="13" t="s">
        <v>72</v>
      </c>
      <c r="B63" s="4" t="s">
        <v>2</v>
      </c>
      <c r="C63" s="4" t="s">
        <v>2</v>
      </c>
      <c r="D63" s="4" t="s">
        <v>2</v>
      </c>
      <c r="E63" s="4" t="s">
        <v>2</v>
      </c>
      <c r="F63" s="4" t="s">
        <v>2</v>
      </c>
      <c r="G63" s="4" t="s">
        <v>2</v>
      </c>
      <c r="H63" s="4" t="s">
        <v>2</v>
      </c>
    </row>
    <row r="64" spans="1:8" ht="25.5" thickBot="1" x14ac:dyDescent="0.4">
      <c r="A64" s="7" t="s">
        <v>2</v>
      </c>
      <c r="B64" s="7" t="s">
        <v>72</v>
      </c>
      <c r="C64" s="12">
        <v>0.12</v>
      </c>
      <c r="E64" s="8" t="s">
        <v>73</v>
      </c>
      <c r="F64" s="9">
        <f>G61+G49+G42+G36+G29+G24</f>
        <v>854310</v>
      </c>
      <c r="G64" s="9">
        <f>F64*C64</f>
        <v>102517.2</v>
      </c>
      <c r="H64" s="16">
        <v>0</v>
      </c>
    </row>
    <row r="65" spans="1:8" ht="15.5" thickTop="1" thickBot="1" x14ac:dyDescent="0.4">
      <c r="A65" s="14" t="s">
        <v>74</v>
      </c>
      <c r="B65" s="15" t="s">
        <v>2</v>
      </c>
      <c r="C65" s="15" t="s">
        <v>2</v>
      </c>
      <c r="D65" s="10"/>
      <c r="E65" s="11"/>
      <c r="F65" s="11"/>
      <c r="G65" s="11">
        <f>G64</f>
        <v>102517.2</v>
      </c>
      <c r="H65" s="11">
        <f>SUM(H64)</f>
        <v>0</v>
      </c>
    </row>
    <row r="66" spans="1:8" ht="15" thickTop="1" x14ac:dyDescent="0.35"/>
    <row r="68" spans="1:8" ht="15" thickBot="1" x14ac:dyDescent="0.4"/>
    <row r="69" spans="1:8" ht="15.5" thickTop="1" thickBot="1" x14ac:dyDescent="0.4">
      <c r="A69" s="25" t="s">
        <v>75</v>
      </c>
      <c r="B69" s="26" t="s">
        <v>2</v>
      </c>
      <c r="C69" s="26" t="s">
        <v>2</v>
      </c>
      <c r="D69" s="27"/>
      <c r="E69" s="28"/>
      <c r="F69" s="28"/>
      <c r="G69" s="28">
        <f>G65+G61+G55+G49+G42+G36+G29+G24</f>
        <v>1023827.2</v>
      </c>
      <c r="H69" s="28"/>
    </row>
    <row r="70" spans="1:8" ht="15" thickTop="1" x14ac:dyDescent="0.35"/>
  </sheetData>
  <mergeCells count="5">
    <mergeCell ref="A7:I7"/>
    <mergeCell ref="B11:H11"/>
    <mergeCell ref="A15:G15"/>
    <mergeCell ref="B9:F9"/>
    <mergeCell ref="B10:F10"/>
  </mergeCell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A5A4A2AAE26C4F94E12BF1F9484618" ma:contentTypeVersion="18" ma:contentTypeDescription="Create a new document." ma:contentTypeScope="" ma:versionID="684925cedaac07ddb9fc64b3166fe136">
  <xsd:schema xmlns:xsd="http://www.w3.org/2001/XMLSchema" xmlns:xs="http://www.w3.org/2001/XMLSchema" xmlns:p="http://schemas.microsoft.com/office/2006/metadata/properties" xmlns:ns1="http://schemas.microsoft.com/sharepoint/v3" xmlns:ns2="72623463-19e7-4d1d-8212-29e6d3b3b852" xmlns:ns3="eab6f03c-3569-47be-b317-ad0c8359df62" xmlns:ns4="6bf2e111-45fa-4d8a-8f9a-191546964796" targetNamespace="http://schemas.microsoft.com/office/2006/metadata/properties" ma:root="true" ma:fieldsID="fd777587a52ce180a26b72710d108164" ns1:_="" ns2:_="" ns3:_="" ns4:_="">
    <xsd:import namespace="http://schemas.microsoft.com/sharepoint/v3"/>
    <xsd:import namespace="72623463-19e7-4d1d-8212-29e6d3b3b852"/>
    <xsd:import namespace="eab6f03c-3569-47be-b317-ad0c8359df62"/>
    <xsd:import namespace="6bf2e111-45fa-4d8a-8f9a-191546964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3463-19e7-4d1d-8212-29e6d3b3b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40a62ff-d9a2-43c3-abf3-e7ceeb60da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6f03c-3569-47be-b317-ad0c8359df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2e111-45fa-4d8a-8f9a-19154696479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9b3adc9-75b2-4ad1-bcce-8c379822a830}" ma:internalName="TaxCatchAll" ma:showField="CatchAllData" ma:web="eab6f03c-3569-47be-b317-ad0c8359df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ab6f03c-3569-47be-b317-ad0c8359df62">
      <UserInfo>
        <DisplayName/>
        <AccountId xsi:nil="true"/>
        <AccountType/>
      </UserInfo>
    </SharedWithUsers>
    <_ip_UnifiedCompliancePolicyUIAction xmlns="http://schemas.microsoft.com/sharepoint/v3" xsi:nil="true"/>
    <TaxCatchAll xmlns="6bf2e111-45fa-4d8a-8f9a-191546964796" xsi:nil="true"/>
    <lcf76f155ced4ddcb4097134ff3c332f xmlns="72623463-19e7-4d1d-8212-29e6d3b3b85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A58B8BF-14EC-4582-9992-378440CCAF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D746D-3721-48E7-9C68-EDCAC9D4C0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623463-19e7-4d1d-8212-29e6d3b3b852"/>
    <ds:schemaRef ds:uri="eab6f03c-3569-47be-b317-ad0c8359df62"/>
    <ds:schemaRef ds:uri="6bf2e111-45fa-4d8a-8f9a-1915469647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D2DCB-1B7E-45D6-BF52-E2A55338BC5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72623463-19e7-4d1d-8212-29e6d3b3b852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bf2e111-45fa-4d8a-8f9a-191546964796"/>
    <ds:schemaRef ds:uri="eab6f03c-3569-47be-b317-ad0c8359df6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Budget-to-Actual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Cherilyn A.</cp:lastModifiedBy>
  <cp:revision/>
  <dcterms:created xsi:type="dcterms:W3CDTF">2024-07-08T21:16:01Z</dcterms:created>
  <dcterms:modified xsi:type="dcterms:W3CDTF">2025-02-26T19:21:38Z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0x010100A0A5A4A2AAE26C4F94E12BF1F9484618</vt:lpwstr>
  </property>
  <property fmtid="{D5CDD505-2E9C-101B-9397-08002B2CF9AE}" pid="3" name="MediaServiceImageTags">
    <vt:lpwstr/>
  </property>
  <property fmtid="{D5CDD505-2E9C-101B-9397-08002B2CF9AE}" pid="4" name="Order">
    <vt:r8>19784900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